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. TRIMESTRE  2020 TITULO V\FINANCIERO -PRESUPUESTAL\"/>
    </mc:Choice>
  </mc:AlternateContent>
  <bookViews>
    <workbookView xWindow="0" yWindow="0" windowWidth="15360" windowHeight="834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15" i="4" l="1"/>
  <c r="H15" i="4" s="1"/>
  <c r="E14" i="4"/>
  <c r="H14" i="4" s="1"/>
  <c r="G54" i="4" l="1"/>
  <c r="F54" i="4"/>
  <c r="D54" i="4"/>
  <c r="H52" i="4"/>
  <c r="H50" i="4"/>
  <c r="H44" i="4"/>
  <c r="H42" i="4"/>
  <c r="E52" i="4"/>
  <c r="E50" i="4"/>
  <c r="E48" i="4"/>
  <c r="H48" i="4" s="1"/>
  <c r="E46" i="4"/>
  <c r="H46" i="4" s="1"/>
  <c r="E44" i="4"/>
  <c r="E42" i="4"/>
  <c r="E40" i="4"/>
  <c r="E54" i="4" s="1"/>
  <c r="C54" i="4"/>
  <c r="G32" i="4"/>
  <c r="F32" i="4"/>
  <c r="H27" i="4"/>
  <c r="E30" i="4"/>
  <c r="H30" i="4" s="1"/>
  <c r="E29" i="4"/>
  <c r="H29" i="4" s="1"/>
  <c r="E28" i="4"/>
  <c r="H28" i="4" s="1"/>
  <c r="E27" i="4"/>
  <c r="E32" i="4" s="1"/>
  <c r="D32" i="4"/>
  <c r="C32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8" i="4"/>
  <c r="F18" i="4"/>
  <c r="D18" i="4"/>
  <c r="C18" i="4"/>
  <c r="H32" i="4" l="1"/>
  <c r="H40" i="4"/>
  <c r="H54" i="4" s="1"/>
  <c r="H18" i="4"/>
  <c r="E18" i="4"/>
  <c r="H27" i="5" l="1"/>
  <c r="H21" i="5"/>
  <c r="H14" i="5"/>
  <c r="H13" i="5"/>
  <c r="E40" i="5"/>
  <c r="H40" i="5" s="1"/>
  <c r="E39" i="5"/>
  <c r="H39" i="5" s="1"/>
  <c r="E38" i="5"/>
  <c r="E36" i="5" s="1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E26" i="5"/>
  <c r="H26" i="5" s="1"/>
  <c r="E23" i="5"/>
  <c r="H23" i="5" s="1"/>
  <c r="E22" i="5"/>
  <c r="H22" i="5" s="1"/>
  <c r="E21" i="5"/>
  <c r="E20" i="5"/>
  <c r="H20" i="5" s="1"/>
  <c r="E19" i="5"/>
  <c r="H19" i="5" s="1"/>
  <c r="E18" i="5"/>
  <c r="H18" i="5" s="1"/>
  <c r="E17" i="5"/>
  <c r="H17" i="5" s="1"/>
  <c r="E14" i="5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H6" i="8" s="1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74" i="6"/>
  <c r="H70" i="6"/>
  <c r="H66" i="6"/>
  <c r="H64" i="6"/>
  <c r="H61" i="6"/>
  <c r="H60" i="6"/>
  <c r="H56" i="6"/>
  <c r="H51" i="6"/>
  <c r="H50" i="6"/>
  <c r="H42" i="6"/>
  <c r="H39" i="6"/>
  <c r="H38" i="6"/>
  <c r="H35" i="6"/>
  <c r="H34" i="6"/>
  <c r="H12" i="6"/>
  <c r="H11" i="6"/>
  <c r="H9" i="6"/>
  <c r="E76" i="6"/>
  <c r="H76" i="6" s="1"/>
  <c r="E75" i="6"/>
  <c r="H75" i="6" s="1"/>
  <c r="E74" i="6"/>
  <c r="E73" i="6"/>
  <c r="H73" i="6" s="1"/>
  <c r="E72" i="6"/>
  <c r="H72" i="6" s="1"/>
  <c r="E71" i="6"/>
  <c r="H71" i="6" s="1"/>
  <c r="E70" i="6"/>
  <c r="E68" i="6"/>
  <c r="H68" i="6" s="1"/>
  <c r="E67" i="6"/>
  <c r="H67" i="6" s="1"/>
  <c r="E66" i="6"/>
  <c r="E64" i="6"/>
  <c r="E63" i="6"/>
  <c r="H63" i="6" s="1"/>
  <c r="E62" i="6"/>
  <c r="H62" i="6" s="1"/>
  <c r="E61" i="6"/>
  <c r="E60" i="6"/>
  <c r="E59" i="6"/>
  <c r="H59" i="6" s="1"/>
  <c r="E58" i="6"/>
  <c r="H58" i="6" s="1"/>
  <c r="E56" i="6"/>
  <c r="E55" i="6"/>
  <c r="H55" i="6" s="1"/>
  <c r="E54" i="6"/>
  <c r="H54" i="6" s="1"/>
  <c r="E52" i="6"/>
  <c r="H52" i="6" s="1"/>
  <c r="E51" i="6"/>
  <c r="E50" i="6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E41" i="6"/>
  <c r="H41" i="6" s="1"/>
  <c r="E40" i="6"/>
  <c r="H40" i="6" s="1"/>
  <c r="E39" i="6"/>
  <c r="E38" i="6"/>
  <c r="E37" i="6"/>
  <c r="H37" i="6" s="1"/>
  <c r="E36" i="6"/>
  <c r="H36" i="6" s="1"/>
  <c r="E35" i="6"/>
  <c r="E34" i="6"/>
  <c r="E33" i="6"/>
  <c r="H33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C57" i="6"/>
  <c r="E57" i="6" s="1"/>
  <c r="H57" i="6" s="1"/>
  <c r="C53" i="6"/>
  <c r="C43" i="6"/>
  <c r="C33" i="6"/>
  <c r="C23" i="6"/>
  <c r="C13" i="6"/>
  <c r="C5" i="6"/>
  <c r="H36" i="5" l="1"/>
  <c r="H38" i="5"/>
  <c r="H25" i="5"/>
  <c r="C42" i="5"/>
  <c r="H16" i="5"/>
  <c r="G42" i="5"/>
  <c r="F42" i="5"/>
  <c r="D42" i="5"/>
  <c r="E6" i="5"/>
  <c r="H6" i="5"/>
  <c r="E16" i="8"/>
  <c r="E65" i="6"/>
  <c r="H65" i="6" s="1"/>
  <c r="E53" i="6"/>
  <c r="H53" i="6" s="1"/>
  <c r="E43" i="6"/>
  <c r="H43" i="6" s="1"/>
  <c r="E23" i="6"/>
  <c r="H23" i="6" s="1"/>
  <c r="E13" i="6"/>
  <c r="H13" i="6" s="1"/>
  <c r="D77" i="6"/>
  <c r="G77" i="6"/>
  <c r="F77" i="6"/>
  <c r="C77" i="6"/>
  <c r="E5" i="6"/>
  <c r="E25" i="5"/>
  <c r="E16" i="5"/>
  <c r="H16" i="8"/>
  <c r="H42" i="5" l="1"/>
  <c r="E42" i="5"/>
  <c r="E77" i="6"/>
  <c r="H5" i="6"/>
  <c r="H77" i="6" s="1"/>
</calcChain>
</file>

<file path=xl/sharedStrings.xml><?xml version="1.0" encoding="utf-8"?>
<sst xmlns="http://schemas.openxmlformats.org/spreadsheetml/2006/main" count="205" uniqueCount="144">
  <si>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</si>
  <si>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</si>
  <si>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</si>
  <si>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</si>
  <si>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</si>
  <si>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</si>
  <si>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</si>
  <si>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</si>
  <si>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</si>
  <si>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</si>
  <si>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</si>
  <si>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</si>
  <si>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</si>
  <si>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</si>
  <si>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</si>
  <si>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</si>
  <si>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</si>
  <si>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</si>
  <si>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</si>
  <si>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</si>
  <si>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</si>
  <si>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</si>
  <si>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</si>
  <si>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</si>
  <si>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</si>
  <si>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</si>
  <si>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</si>
  <si>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</si>
  <si>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</si>
  <si>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</si>
  <si>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</si>
  <si>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</si>
  <si>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</si>
  <si>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</si>
  <si>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</si>
  <si>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</si>
  <si>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</si>
  <si>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</si>
  <si>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</si>
  <si>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</si>
  <si>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</si>
  <si>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</si>
  <si>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</si>
  <si>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</si>
  <si>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</si>
  <si>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</si>
  <si>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</si>
  <si>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</si>
  <si>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</si>
  <si>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</si>
  <si>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</si>
  <si>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</si>
  <si>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</si>
  <si>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</si>
  <si>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</si>
  <si>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</si>
  <si>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</si>
  <si>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</si>
  <si>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</si>
  <si>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</si>
  <si>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</si>
  <si>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</si>
  <si>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</si>
  <si>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</si>
  <si>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</si>
  <si>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</si>
  <si>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</si>
  <si>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</si>
  <si>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</si>
  <si>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</si>
  <si>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</si>
  <si>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</si>
  <si>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</si>
  <si>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</si>
  <si>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</si>
  <si>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</si>
  <si>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</si>
  <si>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</si>
  <si>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</si>
  <si>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</si>
  <si>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</si>
  <si>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</si>
  <si>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</si>
  <si>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</si>
  <si>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</si>
  <si>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</si>
  <si>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</si>
  <si>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</si>
  <si>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</si>
  <si>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</si>
  <si>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</si>
  <si>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</si>
  <si>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</si>
  <si>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</si>
  <si>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</si>
  <si>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</si>
  <si>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</si>
  <si>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</si>
  <si>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</si>
  <si>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</si>
  <si>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</si>
  <si>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</si>
  <si>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</si>
  <si>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</si>
  <si>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</si>
  <si>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</si>
  <si>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</si>
  <si>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</si>
  <si>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</si>
  <si>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</si>
  <si>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</si>
  <si>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</si>
  <si>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</si>
  <si>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</si>
  <si>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</si>
  <si>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</si>
  <si>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</si>
  <si>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</si>
  <si>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</si>
  <si>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</si>
  <si>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</si>
  <si>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</si>
  <si>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</si>
  <si>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</si>
  <si>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</si>
  <si>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</si>
  <si>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</si>
  <si>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</si>
  <si>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MUNICIPAL DE AGUA POTABLE Y ALCANTARILLADO DE SAN FELIPE, GTO.
ESTADO ANALÍTICO DEL EJERCICIO DEL PRESUPUESTO DE EGRESOS
CLASIFICACIÓN POR OBJETO DEL GASTO (CAPÍTULO Y CONCEPTO)
DEL 1 ENERO AL 31 DE DICIEMBRE DEL 2020</t>
  </si>
  <si>
    <t>JUNTA MUNICIPAL DE AGUA POTABLE Y ALCANTARILLADO DE SAN FELIPE, GTO.
ESTADO ANALÍTICO DEL EJERCICIO DEL PRESUPUESTO DE EGRESOS
CLASIFICACION ECÓNOMICA (POR TIPO DE GASTO)
DEL 1 ENERO AL 31 DE DICIEMBRE DEL 2020</t>
  </si>
  <si>
    <t>H. CONSEJO DIRECTIVO</t>
  </si>
  <si>
    <t>AREA COMERCIAL</t>
  </si>
  <si>
    <t>CULTURA DEL AGUA</t>
  </si>
  <si>
    <t>COORDINACIÓN DE CONTABILIDAD Y FINANZAS</t>
  </si>
  <si>
    <t>COORDINACIÓN TECNICA</t>
  </si>
  <si>
    <t>OPERACIÓN Y MANTENIMIENTO</t>
  </si>
  <si>
    <t>COORDINACIÓN PLANTA DE TRATAMIENTO</t>
  </si>
  <si>
    <t>COMUNICACIÓN SOCIAL</t>
  </si>
  <si>
    <t>RECURSOS HUMANOS</t>
  </si>
  <si>
    <t>JUNTA MUNICIPAL DE AGUA POTABLE Y ALCANTARILLADO DE SAN FELIPE, GTO.
ESTADO ANALÍTICO DEL EJERCICIO DEL PRESUPUESTO DE EGRESOS
CLASIFICACIÓN ADMINISTRATIVA
DEL 1 ENERO AL 31 DE DICIEMBRE DEL 2020</t>
  </si>
  <si>
    <t>Gobierno (Federal/Estatal/Municipal) de JUNTA MUNICIPAL DE AGUA POTABLE Y ALCANTARILLADO DE SAN FELIPE, GTO.
Estado Analítico del Ejercicio del Presupuesto de Egresos
Clasificación Administrativa
DEL 1 ENERO AL 31 DE DICIEMBRE DEL 2020</t>
  </si>
  <si>
    <t>Sector Paraestatal del Gobierno (Federal/Estatal/Municipal) de JUNTA MUNICIPAL DE AGUA POTABLE Y ALCANTARILLADO DE SAN FELIPE, GTO.
Estado Analítico del Ejercicio del Presupuesto de Egresos
Clasificación Administrativa
DEL 1 ENERO AL 31 DE DICIEMBRE DEL 2020</t>
  </si>
  <si>
    <t>JUNTA MUNICIPAL DE AGUA POTABLE Y ALCANTARILLADO DE SAN FELIPE, GTO.
ESTADO ANALÍTICO DEL EJERCICIO DEL PRESUPUESTO DE EGRESOS
CLASIFICACIÓN FUNCIONAL (FINALIDAD Y FUNCIÓN)
DEL 1 ENERO 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</si>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</sst>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opLeftCell="A49" workbookViewId="0">
      <selection activeCell="B79" sqref="B79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13948683.640000001</v>
      </c>
      <c r="D5" s="14">
        <f>SUM(D6:D12)</f>
        <v>0</v>
      </c>
      <c r="E5" s="14">
        <f>C5+D5</f>
        <v>13948683.640000001</v>
      </c>
      <c r="F5" s="14">
        <f>SUM(F6:F12)</f>
        <v>12242226.569999998</v>
      </c>
      <c r="G5" s="14">
        <f>SUM(G6:G12)</f>
        <v>12242226.569999998</v>
      </c>
      <c r="H5" s="14">
        <f>E5-F5</f>
        <v>1706457.0700000022</v>
      </c>
    </row>
    <row r="6" spans="1:8" x14ac:dyDescent="0.2">
      <c r="A6" s="49">
        <v>1100</v>
      </c>
      <c r="B6" s="11" t="s">
        <v>70</v>
      </c>
      <c r="C6" s="15">
        <v>7635514.5999999996</v>
      </c>
      <c r="D6" s="15">
        <v>64800.82</v>
      </c>
      <c r="E6" s="15">
        <f t="shared" ref="E6:E69" si="0">C6+D6</f>
        <v>7700315.4199999999</v>
      </c>
      <c r="F6" s="15">
        <v>7260731.9699999997</v>
      </c>
      <c r="G6" s="15">
        <v>7260731.9699999997</v>
      </c>
      <c r="H6" s="15">
        <f t="shared" ref="H6:H69" si="1">E6-F6</f>
        <v>439583.45000000019</v>
      </c>
    </row>
    <row r="7" spans="1:8" x14ac:dyDescent="0.2">
      <c r="A7" s="49">
        <v>1200</v>
      </c>
      <c r="B7" s="11" t="s">
        <v>71</v>
      </c>
      <c r="C7" s="15">
        <v>0</v>
      </c>
      <c r="D7" s="15">
        <v>0</v>
      </c>
      <c r="E7" s="15">
        <f t="shared" si="0"/>
        <v>0</v>
      </c>
      <c r="F7" s="15">
        <v>0</v>
      </c>
      <c r="G7" s="15">
        <v>0</v>
      </c>
      <c r="H7" s="15">
        <f t="shared" si="1"/>
        <v>0</v>
      </c>
    </row>
    <row r="8" spans="1:8" x14ac:dyDescent="0.2">
      <c r="A8" s="49">
        <v>1300</v>
      </c>
      <c r="B8" s="11" t="s">
        <v>72</v>
      </c>
      <c r="C8" s="15">
        <v>1414720.39</v>
      </c>
      <c r="D8" s="15">
        <v>0.15</v>
      </c>
      <c r="E8" s="15">
        <f t="shared" si="0"/>
        <v>1414720.5399999998</v>
      </c>
      <c r="F8" s="15">
        <v>1231089.45</v>
      </c>
      <c r="G8" s="15">
        <v>1231089.45</v>
      </c>
      <c r="H8" s="15">
        <f t="shared" si="1"/>
        <v>183631.08999999985</v>
      </c>
    </row>
    <row r="9" spans="1:8" x14ac:dyDescent="0.2">
      <c r="A9" s="49">
        <v>1400</v>
      </c>
      <c r="B9" s="11" t="s">
        <v>35</v>
      </c>
      <c r="C9" s="15">
        <v>1836183.31</v>
      </c>
      <c r="D9" s="15">
        <v>42390.7</v>
      </c>
      <c r="E9" s="15">
        <f t="shared" si="0"/>
        <v>1878574.01</v>
      </c>
      <c r="F9" s="15">
        <v>1755402.7</v>
      </c>
      <c r="G9" s="15">
        <v>1755402.7</v>
      </c>
      <c r="H9" s="15">
        <f t="shared" si="1"/>
        <v>123171.31000000006</v>
      </c>
    </row>
    <row r="10" spans="1:8" x14ac:dyDescent="0.2">
      <c r="A10" s="49">
        <v>1500</v>
      </c>
      <c r="B10" s="11" t="s">
        <v>73</v>
      </c>
      <c r="C10" s="15">
        <v>3062265.34</v>
      </c>
      <c r="D10" s="15">
        <v>-107191.67</v>
      </c>
      <c r="E10" s="15">
        <f t="shared" si="0"/>
        <v>2955073.67</v>
      </c>
      <c r="F10" s="15">
        <v>1995002.45</v>
      </c>
      <c r="G10" s="15">
        <v>1995002.45</v>
      </c>
      <c r="H10" s="15">
        <f t="shared" si="1"/>
        <v>960071.22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3914667.92</v>
      </c>
      <c r="D13" s="15">
        <f>SUM(D14:D22)</f>
        <v>277949.57</v>
      </c>
      <c r="E13" s="15">
        <f t="shared" si="0"/>
        <v>4192617.4899999998</v>
      </c>
      <c r="F13" s="15">
        <f>SUM(F14:F22)</f>
        <v>2686939.56</v>
      </c>
      <c r="G13" s="15">
        <f>SUM(G14:G22)</f>
        <v>2686939.56</v>
      </c>
      <c r="H13" s="15">
        <f t="shared" si="1"/>
        <v>1505677.9299999997</v>
      </c>
    </row>
    <row r="14" spans="1:8" x14ac:dyDescent="0.2">
      <c r="A14" s="49">
        <v>2100</v>
      </c>
      <c r="B14" s="11" t="s">
        <v>75</v>
      </c>
      <c r="C14" s="15">
        <v>539016.26</v>
      </c>
      <c r="D14" s="15">
        <v>70541.38</v>
      </c>
      <c r="E14" s="15">
        <f t="shared" si="0"/>
        <v>609557.64</v>
      </c>
      <c r="F14" s="15">
        <v>337507.1</v>
      </c>
      <c r="G14" s="15">
        <v>337507.1</v>
      </c>
      <c r="H14" s="15">
        <f t="shared" si="1"/>
        <v>272050.54000000004</v>
      </c>
    </row>
    <row r="15" spans="1:8" x14ac:dyDescent="0.2">
      <c r="A15" s="49">
        <v>2200</v>
      </c>
      <c r="B15" s="11" t="s">
        <v>76</v>
      </c>
      <c r="C15" s="15">
        <v>56500</v>
      </c>
      <c r="D15" s="15">
        <v>10000</v>
      </c>
      <c r="E15" s="15">
        <f t="shared" si="0"/>
        <v>66500</v>
      </c>
      <c r="F15" s="15">
        <v>15697.26</v>
      </c>
      <c r="G15" s="15">
        <v>15697.26</v>
      </c>
      <c r="H15" s="15">
        <f t="shared" si="1"/>
        <v>50802.74</v>
      </c>
    </row>
    <row r="16" spans="1:8" x14ac:dyDescent="0.2">
      <c r="A16" s="49">
        <v>2300</v>
      </c>
      <c r="B16" s="11" t="s">
        <v>77</v>
      </c>
      <c r="C16" s="15">
        <v>0</v>
      </c>
      <c r="D16" s="15">
        <v>57000</v>
      </c>
      <c r="E16" s="15">
        <f t="shared" si="0"/>
        <v>57000</v>
      </c>
      <c r="F16" s="15">
        <v>17698.599999999999</v>
      </c>
      <c r="G16" s="15">
        <v>17698.599999999999</v>
      </c>
      <c r="H16" s="15">
        <f t="shared" si="1"/>
        <v>39301.4</v>
      </c>
    </row>
    <row r="17" spans="1:8" x14ac:dyDescent="0.2">
      <c r="A17" s="49">
        <v>2400</v>
      </c>
      <c r="B17" s="11" t="s">
        <v>78</v>
      </c>
      <c r="C17" s="15">
        <v>1810439.91</v>
      </c>
      <c r="D17" s="15">
        <v>-8713.86</v>
      </c>
      <c r="E17" s="15">
        <f t="shared" si="0"/>
        <v>1801726.0499999998</v>
      </c>
      <c r="F17" s="15">
        <v>1349548.02</v>
      </c>
      <c r="G17" s="15">
        <v>1349548.02</v>
      </c>
      <c r="H17" s="15">
        <f t="shared" si="1"/>
        <v>452178.0299999998</v>
      </c>
    </row>
    <row r="18" spans="1:8" x14ac:dyDescent="0.2">
      <c r="A18" s="49">
        <v>2500</v>
      </c>
      <c r="B18" s="11" t="s">
        <v>79</v>
      </c>
      <c r="C18" s="15">
        <v>46200</v>
      </c>
      <c r="D18" s="15">
        <v>0</v>
      </c>
      <c r="E18" s="15">
        <f t="shared" si="0"/>
        <v>46200</v>
      </c>
      <c r="F18" s="15">
        <v>23436.21</v>
      </c>
      <c r="G18" s="15">
        <v>23436.21</v>
      </c>
      <c r="H18" s="15">
        <f t="shared" si="1"/>
        <v>22763.79</v>
      </c>
    </row>
    <row r="19" spans="1:8" x14ac:dyDescent="0.2">
      <c r="A19" s="49">
        <v>2600</v>
      </c>
      <c r="B19" s="11" t="s">
        <v>80</v>
      </c>
      <c r="C19" s="15">
        <v>577430.18000000005</v>
      </c>
      <c r="D19" s="15">
        <v>-152000</v>
      </c>
      <c r="E19" s="15">
        <f t="shared" si="0"/>
        <v>425430.18000000005</v>
      </c>
      <c r="F19" s="15">
        <v>309319.25</v>
      </c>
      <c r="G19" s="15">
        <v>309319.25</v>
      </c>
      <c r="H19" s="15">
        <f t="shared" si="1"/>
        <v>116110.93000000005</v>
      </c>
    </row>
    <row r="20" spans="1:8" x14ac:dyDescent="0.2">
      <c r="A20" s="49">
        <v>2700</v>
      </c>
      <c r="B20" s="11" t="s">
        <v>81</v>
      </c>
      <c r="C20" s="15">
        <v>177691.69</v>
      </c>
      <c r="D20" s="15">
        <v>3000</v>
      </c>
      <c r="E20" s="15">
        <f t="shared" si="0"/>
        <v>180691.69</v>
      </c>
      <c r="F20" s="15">
        <v>140803.46</v>
      </c>
      <c r="G20" s="15">
        <v>140803.46</v>
      </c>
      <c r="H20" s="15">
        <f t="shared" si="1"/>
        <v>39888.23000000001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707389.88</v>
      </c>
      <c r="D22" s="15">
        <v>298122.05</v>
      </c>
      <c r="E22" s="15">
        <f t="shared" si="0"/>
        <v>1005511.9299999999</v>
      </c>
      <c r="F22" s="15">
        <v>492929.66</v>
      </c>
      <c r="G22" s="15">
        <v>492929.66</v>
      </c>
      <c r="H22" s="15">
        <f t="shared" si="1"/>
        <v>512582.26999999996</v>
      </c>
    </row>
    <row r="23" spans="1:8" x14ac:dyDescent="0.2">
      <c r="A23" s="48" t="s">
        <v>63</v>
      </c>
      <c r="B23" s="7"/>
      <c r="C23" s="15">
        <f>SUM(C24:C32)</f>
        <v>13754456.5</v>
      </c>
      <c r="D23" s="15">
        <f>SUM(D24:D32)</f>
        <v>-829473.1399999999</v>
      </c>
      <c r="E23" s="15">
        <f t="shared" si="0"/>
        <v>12924983.359999999</v>
      </c>
      <c r="F23" s="15">
        <f>SUM(F24:F32)</f>
        <v>10547691.41</v>
      </c>
      <c r="G23" s="15">
        <f>SUM(G24:G32)</f>
        <v>10022926.970000001</v>
      </c>
      <c r="H23" s="15">
        <f t="shared" si="1"/>
        <v>2377291.9499999993</v>
      </c>
    </row>
    <row r="24" spans="1:8" x14ac:dyDescent="0.2">
      <c r="A24" s="49">
        <v>3100</v>
      </c>
      <c r="B24" s="11" t="s">
        <v>84</v>
      </c>
      <c r="C24" s="15">
        <v>8179556.3300000001</v>
      </c>
      <c r="D24" s="15">
        <v>149353.54</v>
      </c>
      <c r="E24" s="15">
        <f t="shared" si="0"/>
        <v>8328909.8700000001</v>
      </c>
      <c r="F24" s="15">
        <v>7736772.9199999999</v>
      </c>
      <c r="G24" s="15">
        <v>7212008.4800000004</v>
      </c>
      <c r="H24" s="15">
        <f t="shared" si="1"/>
        <v>592136.95000000019</v>
      </c>
    </row>
    <row r="25" spans="1:8" x14ac:dyDescent="0.2">
      <c r="A25" s="49">
        <v>3200</v>
      </c>
      <c r="B25" s="11" t="s">
        <v>85</v>
      </c>
      <c r="C25" s="15">
        <v>50163.99</v>
      </c>
      <c r="D25" s="15">
        <v>1800</v>
      </c>
      <c r="E25" s="15">
        <f t="shared" si="0"/>
        <v>51963.99</v>
      </c>
      <c r="F25" s="15">
        <v>0</v>
      </c>
      <c r="G25" s="15">
        <v>0</v>
      </c>
      <c r="H25" s="15">
        <f t="shared" si="1"/>
        <v>51963.99</v>
      </c>
    </row>
    <row r="26" spans="1:8" x14ac:dyDescent="0.2">
      <c r="A26" s="49">
        <v>3300</v>
      </c>
      <c r="B26" s="11" t="s">
        <v>86</v>
      </c>
      <c r="C26" s="15">
        <v>1597007.97</v>
      </c>
      <c r="D26" s="15">
        <v>-314709.73</v>
      </c>
      <c r="E26" s="15">
        <f t="shared" si="0"/>
        <v>1282298.24</v>
      </c>
      <c r="F26" s="15">
        <v>712426.42</v>
      </c>
      <c r="G26" s="15">
        <v>712426.42</v>
      </c>
      <c r="H26" s="15">
        <f t="shared" si="1"/>
        <v>569871.81999999995</v>
      </c>
    </row>
    <row r="27" spans="1:8" x14ac:dyDescent="0.2">
      <c r="A27" s="49">
        <v>3400</v>
      </c>
      <c r="B27" s="11" t="s">
        <v>87</v>
      </c>
      <c r="C27" s="15">
        <v>201824.28</v>
      </c>
      <c r="D27" s="15">
        <v>-15929.14</v>
      </c>
      <c r="E27" s="15">
        <f t="shared" si="0"/>
        <v>185895.14</v>
      </c>
      <c r="F27" s="15">
        <v>169961.58</v>
      </c>
      <c r="G27" s="15">
        <v>169961.58</v>
      </c>
      <c r="H27" s="15">
        <f t="shared" si="1"/>
        <v>15933.560000000027</v>
      </c>
    </row>
    <row r="28" spans="1:8" x14ac:dyDescent="0.2">
      <c r="A28" s="49">
        <v>3500</v>
      </c>
      <c r="B28" s="11" t="s">
        <v>88</v>
      </c>
      <c r="C28" s="15">
        <v>1159203.81</v>
      </c>
      <c r="D28" s="15">
        <v>-248306.85</v>
      </c>
      <c r="E28" s="15">
        <f t="shared" si="0"/>
        <v>910896.96000000008</v>
      </c>
      <c r="F28" s="15">
        <v>273832.33</v>
      </c>
      <c r="G28" s="15">
        <v>273832.33</v>
      </c>
      <c r="H28" s="15">
        <f t="shared" si="1"/>
        <v>637064.63000000012</v>
      </c>
    </row>
    <row r="29" spans="1:8" x14ac:dyDescent="0.2">
      <c r="A29" s="49">
        <v>3600</v>
      </c>
      <c r="B29" s="11" t="s">
        <v>89</v>
      </c>
      <c r="C29" s="15">
        <v>92000</v>
      </c>
      <c r="D29" s="15">
        <v>40000</v>
      </c>
      <c r="E29" s="15">
        <f t="shared" si="0"/>
        <v>132000</v>
      </c>
      <c r="F29" s="15">
        <v>60455.59</v>
      </c>
      <c r="G29" s="15">
        <v>60455.59</v>
      </c>
      <c r="H29" s="15">
        <f t="shared" si="1"/>
        <v>71544.41</v>
      </c>
    </row>
    <row r="30" spans="1:8" x14ac:dyDescent="0.2">
      <c r="A30" s="49">
        <v>3700</v>
      </c>
      <c r="B30" s="11" t="s">
        <v>90</v>
      </c>
      <c r="C30" s="15">
        <v>52000</v>
      </c>
      <c r="D30" s="15">
        <v>-41500</v>
      </c>
      <c r="E30" s="15">
        <f t="shared" si="0"/>
        <v>10500</v>
      </c>
      <c r="F30" s="15">
        <v>3866.27</v>
      </c>
      <c r="G30" s="15">
        <v>3866.27</v>
      </c>
      <c r="H30" s="15">
        <f t="shared" si="1"/>
        <v>6633.73</v>
      </c>
    </row>
    <row r="31" spans="1:8" x14ac:dyDescent="0.2">
      <c r="A31" s="49">
        <v>3800</v>
      </c>
      <c r="B31" s="11" t="s">
        <v>91</v>
      </c>
      <c r="C31" s="15">
        <v>40000</v>
      </c>
      <c r="D31" s="15">
        <v>0</v>
      </c>
      <c r="E31" s="15">
        <f t="shared" si="0"/>
        <v>40000</v>
      </c>
      <c r="F31" s="15">
        <v>17964.48</v>
      </c>
      <c r="G31" s="15">
        <v>17964.48</v>
      </c>
      <c r="H31" s="15">
        <f t="shared" si="1"/>
        <v>22035.52</v>
      </c>
    </row>
    <row r="32" spans="1:8" x14ac:dyDescent="0.2">
      <c r="A32" s="49">
        <v>3900</v>
      </c>
      <c r="B32" s="11" t="s">
        <v>19</v>
      </c>
      <c r="C32" s="15">
        <v>2382700.12</v>
      </c>
      <c r="D32" s="15">
        <v>-400180.96</v>
      </c>
      <c r="E32" s="15">
        <f t="shared" si="0"/>
        <v>1982519.1600000001</v>
      </c>
      <c r="F32" s="15">
        <v>1572411.82</v>
      </c>
      <c r="G32" s="15">
        <v>1572411.82</v>
      </c>
      <c r="H32" s="15">
        <f t="shared" si="1"/>
        <v>410107.34000000008</v>
      </c>
    </row>
    <row r="33" spans="1:8" x14ac:dyDescent="0.2">
      <c r="A33" s="48" t="s">
        <v>64</v>
      </c>
      <c r="B33" s="7"/>
      <c r="C33" s="15">
        <f>SUM(C34:C42)</f>
        <v>0</v>
      </c>
      <c r="D33" s="15">
        <f>SUM(D34:D42)</f>
        <v>0</v>
      </c>
      <c r="E33" s="15">
        <f t="shared" si="0"/>
        <v>0</v>
      </c>
      <c r="F33" s="15">
        <f>SUM(F34:F42)</f>
        <v>0</v>
      </c>
      <c r="G33" s="15">
        <f>SUM(G34:G42)</f>
        <v>0</v>
      </c>
      <c r="H33" s="15">
        <f t="shared" si="1"/>
        <v>0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0</v>
      </c>
      <c r="D38" s="15">
        <v>0</v>
      </c>
      <c r="E38" s="15">
        <f t="shared" si="0"/>
        <v>0</v>
      </c>
      <c r="F38" s="15">
        <v>0</v>
      </c>
      <c r="G38" s="15">
        <v>0</v>
      </c>
      <c r="H38" s="15">
        <f t="shared" si="1"/>
        <v>0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745000</v>
      </c>
      <c r="D43" s="15">
        <f>SUM(D44:D52)</f>
        <v>-109280.8</v>
      </c>
      <c r="E43" s="15">
        <f t="shared" si="0"/>
        <v>635719.19999999995</v>
      </c>
      <c r="F43" s="15">
        <f>SUM(F44:F52)</f>
        <v>162105.82</v>
      </c>
      <c r="G43" s="15">
        <f>SUM(G44:G52)</f>
        <v>162105.82</v>
      </c>
      <c r="H43" s="15">
        <f t="shared" si="1"/>
        <v>473613.37999999995</v>
      </c>
    </row>
    <row r="44" spans="1:8" x14ac:dyDescent="0.2">
      <c r="A44" s="49">
        <v>5100</v>
      </c>
      <c r="B44" s="11" t="s">
        <v>99</v>
      </c>
      <c r="C44" s="15">
        <v>200000</v>
      </c>
      <c r="D44" s="15">
        <v>-120771</v>
      </c>
      <c r="E44" s="15">
        <f t="shared" si="0"/>
        <v>79229</v>
      </c>
      <c r="F44" s="15">
        <v>58798.97</v>
      </c>
      <c r="G44" s="15">
        <v>58798.97</v>
      </c>
      <c r="H44" s="15">
        <f t="shared" si="1"/>
        <v>20430.03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35490.199999999997</v>
      </c>
      <c r="E45" s="15">
        <f t="shared" si="0"/>
        <v>35490.199999999997</v>
      </c>
      <c r="F45" s="15">
        <v>30595</v>
      </c>
      <c r="G45" s="15">
        <v>30595</v>
      </c>
      <c r="H45" s="15">
        <f t="shared" si="1"/>
        <v>4895.1999999999971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0</v>
      </c>
      <c r="D47" s="15">
        <v>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545000</v>
      </c>
      <c r="D49" s="15">
        <v>-24000</v>
      </c>
      <c r="E49" s="15">
        <f t="shared" si="0"/>
        <v>521000</v>
      </c>
      <c r="F49" s="15">
        <v>72711.850000000006</v>
      </c>
      <c r="G49" s="15">
        <v>72711.850000000006</v>
      </c>
      <c r="H49" s="15">
        <f t="shared" si="1"/>
        <v>448288.15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0</v>
      </c>
      <c r="D53" s="15">
        <f>SUM(D54:D56)</f>
        <v>17422426.609999999</v>
      </c>
      <c r="E53" s="15">
        <f t="shared" si="0"/>
        <v>17422426.609999999</v>
      </c>
      <c r="F53" s="15">
        <f>SUM(F54:F56)</f>
        <v>6349380.6100000003</v>
      </c>
      <c r="G53" s="15">
        <f>SUM(G54:G56)</f>
        <v>6349380.6100000003</v>
      </c>
      <c r="H53" s="15">
        <f t="shared" si="1"/>
        <v>11073046</v>
      </c>
    </row>
    <row r="54" spans="1:8" x14ac:dyDescent="0.2">
      <c r="A54" s="49">
        <v>6100</v>
      </c>
      <c r="B54" s="11" t="s">
        <v>108</v>
      </c>
      <c r="C54" s="15">
        <v>0</v>
      </c>
      <c r="D54" s="15">
        <v>17422426.609999999</v>
      </c>
      <c r="E54" s="15">
        <f t="shared" si="0"/>
        <v>17422426.609999999</v>
      </c>
      <c r="F54" s="15">
        <v>6349380.6100000003</v>
      </c>
      <c r="G54" s="15">
        <v>6349380.6100000003</v>
      </c>
      <c r="H54" s="15">
        <f t="shared" si="1"/>
        <v>11073046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1153197.76</v>
      </c>
      <c r="E65" s="15">
        <f t="shared" si="0"/>
        <v>1153197.76</v>
      </c>
      <c r="F65" s="15">
        <f>SUM(F66:F68)</f>
        <v>1062504.23</v>
      </c>
      <c r="G65" s="15">
        <f>SUM(G66:G68)</f>
        <v>1062504.23</v>
      </c>
      <c r="H65" s="15">
        <f t="shared" si="1"/>
        <v>90693.530000000028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1153197.76</v>
      </c>
      <c r="E68" s="15">
        <f t="shared" si="0"/>
        <v>1153197.76</v>
      </c>
      <c r="F68" s="15">
        <v>1062504.23</v>
      </c>
      <c r="G68" s="15">
        <v>1062504.23</v>
      </c>
      <c r="H68" s="15">
        <f t="shared" si="1"/>
        <v>90693.530000000028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32362808.060000002</v>
      </c>
      <c r="D77" s="17">
        <f t="shared" si="4"/>
        <v>17914820</v>
      </c>
      <c r="E77" s="17">
        <f t="shared" si="4"/>
        <v>50277628.059999995</v>
      </c>
      <c r="F77" s="17">
        <f t="shared" si="4"/>
        <v>33050848.199999999</v>
      </c>
      <c r="G77" s="17">
        <f t="shared" si="4"/>
        <v>32526083.760000002</v>
      </c>
      <c r="H77" s="17">
        <f t="shared" si="4"/>
        <v>17226779.860000003</v>
      </c>
    </row>
    <row r="79" spans="1:8" x14ac:dyDescent="0.2">
      <c r="B79" s="1" t="s">
        <v>143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zoomScaleNormal="100" workbookViewId="0">
      <selection activeCell="B19" sqref="B19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31617808.059999999</v>
      </c>
      <c r="D6" s="50">
        <v>-551523.56999999995</v>
      </c>
      <c r="E6" s="50">
        <f>C6+D6</f>
        <v>31066284.489999998</v>
      </c>
      <c r="F6" s="50">
        <v>25476857.539999999</v>
      </c>
      <c r="G6" s="50">
        <v>24952093.100000001</v>
      </c>
      <c r="H6" s="50">
        <f>E6-F6</f>
        <v>5589426.9499999993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745000</v>
      </c>
      <c r="D8" s="50">
        <v>18466343.57</v>
      </c>
      <c r="E8" s="50">
        <f>C8+D8</f>
        <v>19211343.57</v>
      </c>
      <c r="F8" s="50">
        <v>7573990.6600000001</v>
      </c>
      <c r="G8" s="50">
        <v>7573990.6600000001</v>
      </c>
      <c r="H8" s="50">
        <f>E8-F8</f>
        <v>11637352.91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0</v>
      </c>
      <c r="D12" s="50">
        <v>0</v>
      </c>
      <c r="E12" s="50">
        <f>C12+D12</f>
        <v>0</v>
      </c>
      <c r="F12" s="50">
        <v>0</v>
      </c>
      <c r="G12" s="50">
        <v>0</v>
      </c>
      <c r="H12" s="50">
        <f>E12-F12</f>
        <v>0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32362808.059999999</v>
      </c>
      <c r="D16" s="17">
        <f>SUM(D6+D8+D10+D12+D14)</f>
        <v>17914820</v>
      </c>
      <c r="E16" s="17">
        <f>SUM(E6+E8+E10+E12+E14)</f>
        <v>50277628.060000002</v>
      </c>
      <c r="F16" s="17">
        <f t="shared" ref="F16:H16" si="0">SUM(F6+F8+F10+F12+F14)</f>
        <v>33050848.199999999</v>
      </c>
      <c r="G16" s="17">
        <f t="shared" si="0"/>
        <v>32526083.760000002</v>
      </c>
      <c r="H16" s="17">
        <f t="shared" si="0"/>
        <v>17226779.859999999</v>
      </c>
    </row>
    <row r="19" spans="2:2" x14ac:dyDescent="0.2">
      <c r="B19" s="1" t="s">
        <v>143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topLeftCell="A28" workbookViewId="0">
      <selection activeCell="B56" sqref="B56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139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3387975.44</v>
      </c>
      <c r="D7" s="15">
        <v>-476303.86</v>
      </c>
      <c r="E7" s="15">
        <f>C7+D7</f>
        <v>2911671.58</v>
      </c>
      <c r="F7" s="15">
        <v>1934813.55</v>
      </c>
      <c r="G7" s="15">
        <v>1932290.98</v>
      </c>
      <c r="H7" s="15">
        <f>E7-F7</f>
        <v>976858.03</v>
      </c>
    </row>
    <row r="8" spans="1:8" x14ac:dyDescent="0.2">
      <c r="A8" s="4" t="s">
        <v>131</v>
      </c>
      <c r="B8" s="22"/>
      <c r="C8" s="15">
        <v>3260960.75</v>
      </c>
      <c r="D8" s="15">
        <v>-141232.04</v>
      </c>
      <c r="E8" s="15">
        <f t="shared" ref="E8:E13" si="0">C8+D8</f>
        <v>3119728.71</v>
      </c>
      <c r="F8" s="15">
        <v>2663128.39</v>
      </c>
      <c r="G8" s="15">
        <v>2663128.39</v>
      </c>
      <c r="H8" s="15">
        <f t="shared" ref="H8:H13" si="1">E8-F8</f>
        <v>456600.31999999983</v>
      </c>
    </row>
    <row r="9" spans="1:8" x14ac:dyDescent="0.2">
      <c r="A9" s="4" t="s">
        <v>132</v>
      </c>
      <c r="B9" s="22"/>
      <c r="C9" s="15">
        <v>441552.19</v>
      </c>
      <c r="D9" s="15">
        <v>83381.23</v>
      </c>
      <c r="E9" s="15">
        <f t="shared" si="0"/>
        <v>524933.42000000004</v>
      </c>
      <c r="F9" s="15">
        <v>259714.18</v>
      </c>
      <c r="G9" s="15">
        <v>259714.18</v>
      </c>
      <c r="H9" s="15">
        <f t="shared" si="1"/>
        <v>265219.24000000005</v>
      </c>
    </row>
    <row r="10" spans="1:8" x14ac:dyDescent="0.2">
      <c r="A10" s="4" t="s">
        <v>133</v>
      </c>
      <c r="B10" s="22"/>
      <c r="C10" s="15">
        <v>1531602.86</v>
      </c>
      <c r="D10" s="15">
        <v>5716.53</v>
      </c>
      <c r="E10" s="15">
        <f t="shared" si="0"/>
        <v>1537319.3900000001</v>
      </c>
      <c r="F10" s="15">
        <v>1347750.21</v>
      </c>
      <c r="G10" s="15">
        <v>1347750.21</v>
      </c>
      <c r="H10" s="15">
        <f t="shared" si="1"/>
        <v>189569.18000000017</v>
      </c>
    </row>
    <row r="11" spans="1:8" x14ac:dyDescent="0.2">
      <c r="A11" s="4" t="s">
        <v>134</v>
      </c>
      <c r="B11" s="22"/>
      <c r="C11" s="15">
        <v>12878174.810000001</v>
      </c>
      <c r="D11" s="15">
        <v>18989028.960000001</v>
      </c>
      <c r="E11" s="15">
        <f t="shared" si="0"/>
        <v>31867203.770000003</v>
      </c>
      <c r="F11" s="15">
        <v>18148878.260000002</v>
      </c>
      <c r="G11" s="15">
        <v>17627051.109999999</v>
      </c>
      <c r="H11" s="15">
        <f t="shared" si="1"/>
        <v>13718325.510000002</v>
      </c>
    </row>
    <row r="12" spans="1:8" x14ac:dyDescent="0.2">
      <c r="A12" s="4" t="s">
        <v>135</v>
      </c>
      <c r="B12" s="22"/>
      <c r="C12" s="15">
        <v>6064491.1600000001</v>
      </c>
      <c r="D12" s="15">
        <v>-84708.11</v>
      </c>
      <c r="E12" s="15">
        <f t="shared" si="0"/>
        <v>5979783.0499999998</v>
      </c>
      <c r="F12" s="15">
        <v>5095437.1399999997</v>
      </c>
      <c r="G12" s="15">
        <v>5095022.42</v>
      </c>
      <c r="H12" s="15">
        <f t="shared" si="1"/>
        <v>884345.91000000015</v>
      </c>
    </row>
    <row r="13" spans="1:8" x14ac:dyDescent="0.2">
      <c r="A13" s="4" t="s">
        <v>136</v>
      </c>
      <c r="B13" s="22"/>
      <c r="C13" s="15">
        <v>3557993.58</v>
      </c>
      <c r="D13" s="15">
        <v>-486851.51</v>
      </c>
      <c r="E13" s="15">
        <f t="shared" si="0"/>
        <v>3071142.0700000003</v>
      </c>
      <c r="F13" s="15">
        <v>2559114.15</v>
      </c>
      <c r="G13" s="15">
        <v>2559114.15</v>
      </c>
      <c r="H13" s="15">
        <f t="shared" si="1"/>
        <v>512027.92000000039</v>
      </c>
    </row>
    <row r="14" spans="1:8" x14ac:dyDescent="0.2">
      <c r="A14" s="4" t="s">
        <v>137</v>
      </c>
      <c r="B14" s="22"/>
      <c r="C14" s="15">
        <v>848843.33</v>
      </c>
      <c r="D14" s="15">
        <v>18471.310000000001</v>
      </c>
      <c r="E14" s="15">
        <f t="shared" ref="E14" si="2">C14+D14</f>
        <v>867314.64</v>
      </c>
      <c r="F14" s="15">
        <v>746580.97</v>
      </c>
      <c r="G14" s="15">
        <v>746580.97</v>
      </c>
      <c r="H14" s="15">
        <f t="shared" ref="H14" si="3">E14-F14</f>
        <v>120733.67000000004</v>
      </c>
    </row>
    <row r="15" spans="1:8" x14ac:dyDescent="0.2">
      <c r="A15" s="4" t="s">
        <v>138</v>
      </c>
      <c r="B15" s="22"/>
      <c r="C15" s="15">
        <v>391213.94</v>
      </c>
      <c r="D15" s="15">
        <v>7317.49</v>
      </c>
      <c r="E15" s="15">
        <f t="shared" ref="E15" si="4">C15+D15</f>
        <v>398531.43</v>
      </c>
      <c r="F15" s="15">
        <v>295431.34999999998</v>
      </c>
      <c r="G15" s="15">
        <v>295431.34999999998</v>
      </c>
      <c r="H15" s="15">
        <f t="shared" ref="H15" si="5">E15-F15</f>
        <v>103100.08000000002</v>
      </c>
    </row>
    <row r="16" spans="1:8" x14ac:dyDescent="0.2">
      <c r="A16" s="4"/>
      <c r="B16" s="22"/>
      <c r="C16" s="15"/>
      <c r="D16" s="15"/>
      <c r="E16" s="15"/>
      <c r="F16" s="15"/>
      <c r="G16" s="15"/>
      <c r="H16" s="15"/>
    </row>
    <row r="17" spans="1:8" x14ac:dyDescent="0.2">
      <c r="A17" s="4"/>
      <c r="B17" s="25"/>
      <c r="C17" s="16"/>
      <c r="D17" s="16"/>
      <c r="E17" s="16"/>
      <c r="F17" s="16"/>
      <c r="G17" s="16"/>
      <c r="H17" s="16"/>
    </row>
    <row r="18" spans="1:8" x14ac:dyDescent="0.2">
      <c r="A18" s="26"/>
      <c r="B18" s="47" t="s">
        <v>53</v>
      </c>
      <c r="C18" s="23">
        <f t="shared" ref="C18:H18" si="6">SUM(C7:C17)</f>
        <v>32362808.059999999</v>
      </c>
      <c r="D18" s="23">
        <f t="shared" si="6"/>
        <v>17914819.999999996</v>
      </c>
      <c r="E18" s="23">
        <f t="shared" si="6"/>
        <v>50277628.060000002</v>
      </c>
      <c r="F18" s="23">
        <f t="shared" si="6"/>
        <v>33050848.200000003</v>
      </c>
      <c r="G18" s="23">
        <f t="shared" si="6"/>
        <v>32526083.759999998</v>
      </c>
      <c r="H18" s="23">
        <f t="shared" si="6"/>
        <v>17226779.860000003</v>
      </c>
    </row>
    <row r="21" spans="1:8" ht="45" customHeight="1" x14ac:dyDescent="0.2">
      <c r="A21" s="52" t="s">
        <v>140</v>
      </c>
      <c r="B21" s="53"/>
      <c r="C21" s="53"/>
      <c r="D21" s="53"/>
      <c r="E21" s="53"/>
      <c r="F21" s="53"/>
      <c r="G21" s="53"/>
      <c r="H21" s="54"/>
    </row>
    <row r="23" spans="1:8" x14ac:dyDescent="0.2">
      <c r="A23" s="57" t="s">
        <v>54</v>
      </c>
      <c r="B23" s="58"/>
      <c r="C23" s="52" t="s">
        <v>60</v>
      </c>
      <c r="D23" s="53"/>
      <c r="E23" s="53"/>
      <c r="F23" s="53"/>
      <c r="G23" s="54"/>
      <c r="H23" s="55" t="s">
        <v>59</v>
      </c>
    </row>
    <row r="24" spans="1:8" ht="22.5" x14ac:dyDescent="0.2">
      <c r="A24" s="59"/>
      <c r="B24" s="60"/>
      <c r="C24" s="9" t="s">
        <v>55</v>
      </c>
      <c r="D24" s="9" t="s">
        <v>125</v>
      </c>
      <c r="E24" s="9" t="s">
        <v>56</v>
      </c>
      <c r="F24" s="9" t="s">
        <v>57</v>
      </c>
      <c r="G24" s="9" t="s">
        <v>58</v>
      </c>
      <c r="H24" s="56"/>
    </row>
    <row r="25" spans="1:8" x14ac:dyDescent="0.2">
      <c r="A25" s="61"/>
      <c r="B25" s="62"/>
      <c r="C25" s="10">
        <v>1</v>
      </c>
      <c r="D25" s="10">
        <v>2</v>
      </c>
      <c r="E25" s="10" t="s">
        <v>126</v>
      </c>
      <c r="F25" s="10">
        <v>4</v>
      </c>
      <c r="G25" s="10">
        <v>5</v>
      </c>
      <c r="H25" s="10" t="s">
        <v>127</v>
      </c>
    </row>
    <row r="26" spans="1:8" x14ac:dyDescent="0.2">
      <c r="A26" s="28"/>
      <c r="B26" s="29"/>
      <c r="C26" s="33"/>
      <c r="D26" s="33"/>
      <c r="E26" s="33"/>
      <c r="F26" s="33"/>
      <c r="G26" s="33"/>
      <c r="H26" s="33"/>
    </row>
    <row r="27" spans="1:8" x14ac:dyDescent="0.2">
      <c r="A27" s="4" t="s">
        <v>8</v>
      </c>
      <c r="B27" s="2"/>
      <c r="C27" s="34">
        <v>0</v>
      </c>
      <c r="D27" s="34">
        <v>0</v>
      </c>
      <c r="E27" s="34">
        <f>C27+D27</f>
        <v>0</v>
      </c>
      <c r="F27" s="34">
        <v>0</v>
      </c>
      <c r="G27" s="34">
        <v>0</v>
      </c>
      <c r="H27" s="34">
        <f>E27-F27</f>
        <v>0</v>
      </c>
    </row>
    <row r="28" spans="1:8" x14ac:dyDescent="0.2">
      <c r="A28" s="4" t="s">
        <v>9</v>
      </c>
      <c r="B28" s="2"/>
      <c r="C28" s="34">
        <v>0</v>
      </c>
      <c r="D28" s="34">
        <v>0</v>
      </c>
      <c r="E28" s="34">
        <f t="shared" ref="E28:E30" si="7">C28+D28</f>
        <v>0</v>
      </c>
      <c r="F28" s="34">
        <v>0</v>
      </c>
      <c r="G28" s="34">
        <v>0</v>
      </c>
      <c r="H28" s="34">
        <f t="shared" ref="H28:H30" si="8">E28-F28</f>
        <v>0</v>
      </c>
    </row>
    <row r="29" spans="1:8" x14ac:dyDescent="0.2">
      <c r="A29" s="4" t="s">
        <v>10</v>
      </c>
      <c r="B29" s="2"/>
      <c r="C29" s="34">
        <v>0</v>
      </c>
      <c r="D29" s="34">
        <v>0</v>
      </c>
      <c r="E29" s="34">
        <f t="shared" si="7"/>
        <v>0</v>
      </c>
      <c r="F29" s="34">
        <v>0</v>
      </c>
      <c r="G29" s="34">
        <v>0</v>
      </c>
      <c r="H29" s="34">
        <f t="shared" si="8"/>
        <v>0</v>
      </c>
    </row>
    <row r="30" spans="1:8" x14ac:dyDescent="0.2">
      <c r="A30" s="4" t="s">
        <v>11</v>
      </c>
      <c r="B30" s="2"/>
      <c r="C30" s="34">
        <v>0</v>
      </c>
      <c r="D30" s="34">
        <v>0</v>
      </c>
      <c r="E30" s="34">
        <f t="shared" si="7"/>
        <v>0</v>
      </c>
      <c r="F30" s="34">
        <v>0</v>
      </c>
      <c r="G30" s="34">
        <v>0</v>
      </c>
      <c r="H30" s="34">
        <f t="shared" si="8"/>
        <v>0</v>
      </c>
    </row>
    <row r="31" spans="1:8" x14ac:dyDescent="0.2">
      <c r="A31" s="4"/>
      <c r="B31" s="2"/>
      <c r="C31" s="35"/>
      <c r="D31" s="35"/>
      <c r="E31" s="35"/>
      <c r="F31" s="35"/>
      <c r="G31" s="35"/>
      <c r="H31" s="35"/>
    </row>
    <row r="32" spans="1:8" x14ac:dyDescent="0.2">
      <c r="A32" s="26"/>
      <c r="B32" s="47" t="s">
        <v>53</v>
      </c>
      <c r="C32" s="23">
        <f>SUM(C27:C31)</f>
        <v>0</v>
      </c>
      <c r="D32" s="23">
        <f>SUM(D27:D31)</f>
        <v>0</v>
      </c>
      <c r="E32" s="23">
        <f>SUM(E27:E30)</f>
        <v>0</v>
      </c>
      <c r="F32" s="23">
        <f>SUM(F27:F30)</f>
        <v>0</v>
      </c>
      <c r="G32" s="23">
        <f>SUM(G27:G30)</f>
        <v>0</v>
      </c>
      <c r="H32" s="23">
        <f>SUM(H27:H30)</f>
        <v>0</v>
      </c>
    </row>
    <row r="35" spans="1:8" ht="45" customHeight="1" x14ac:dyDescent="0.2">
      <c r="A35" s="52" t="s">
        <v>141</v>
      </c>
      <c r="B35" s="53"/>
      <c r="C35" s="53"/>
      <c r="D35" s="53"/>
      <c r="E35" s="53"/>
      <c r="F35" s="53"/>
      <c r="G35" s="53"/>
      <c r="H35" s="54"/>
    </row>
    <row r="36" spans="1:8" x14ac:dyDescent="0.2">
      <c r="A36" s="57" t="s">
        <v>54</v>
      </c>
      <c r="B36" s="58"/>
      <c r="C36" s="52" t="s">
        <v>60</v>
      </c>
      <c r="D36" s="53"/>
      <c r="E36" s="53"/>
      <c r="F36" s="53"/>
      <c r="G36" s="54"/>
      <c r="H36" s="55" t="s">
        <v>59</v>
      </c>
    </row>
    <row r="37" spans="1:8" ht="22.5" x14ac:dyDescent="0.2">
      <c r="A37" s="59"/>
      <c r="B37" s="60"/>
      <c r="C37" s="9" t="s">
        <v>55</v>
      </c>
      <c r="D37" s="9" t="s">
        <v>125</v>
      </c>
      <c r="E37" s="9" t="s">
        <v>56</v>
      </c>
      <c r="F37" s="9" t="s">
        <v>57</v>
      </c>
      <c r="G37" s="9" t="s">
        <v>58</v>
      </c>
      <c r="H37" s="56"/>
    </row>
    <row r="38" spans="1:8" x14ac:dyDescent="0.2">
      <c r="A38" s="61"/>
      <c r="B38" s="62"/>
      <c r="C38" s="10">
        <v>1</v>
      </c>
      <c r="D38" s="10">
        <v>2</v>
      </c>
      <c r="E38" s="10" t="s">
        <v>126</v>
      </c>
      <c r="F38" s="10">
        <v>4</v>
      </c>
      <c r="G38" s="10">
        <v>5</v>
      </c>
      <c r="H38" s="10" t="s">
        <v>127</v>
      </c>
    </row>
    <row r="39" spans="1:8" x14ac:dyDescent="0.2">
      <c r="A39" s="28"/>
      <c r="B39" s="29"/>
      <c r="C39" s="33"/>
      <c r="D39" s="33"/>
      <c r="E39" s="33"/>
      <c r="F39" s="33"/>
      <c r="G39" s="33"/>
      <c r="H39" s="33"/>
    </row>
    <row r="40" spans="1:8" ht="22.5" x14ac:dyDescent="0.2">
      <c r="A40" s="4"/>
      <c r="B40" s="31" t="s">
        <v>13</v>
      </c>
      <c r="C40" s="34">
        <v>0</v>
      </c>
      <c r="D40" s="34">
        <v>0</v>
      </c>
      <c r="E40" s="34">
        <f>C40+D40</f>
        <v>0</v>
      </c>
      <c r="F40" s="34">
        <v>0</v>
      </c>
      <c r="G40" s="34">
        <v>0</v>
      </c>
      <c r="H40" s="34">
        <f>E40-F40</f>
        <v>0</v>
      </c>
    </row>
    <row r="41" spans="1:8" x14ac:dyDescent="0.2">
      <c r="A41" s="4"/>
      <c r="B41" s="31"/>
      <c r="C41" s="34"/>
      <c r="D41" s="34"/>
      <c r="E41" s="34"/>
      <c r="F41" s="34"/>
      <c r="G41" s="34"/>
      <c r="H41" s="34"/>
    </row>
    <row r="42" spans="1:8" x14ac:dyDescent="0.2">
      <c r="A42" s="4"/>
      <c r="B42" s="31" t="s">
        <v>12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ht="22.5" x14ac:dyDescent="0.2">
      <c r="A44" s="4"/>
      <c r="B44" s="31" t="s">
        <v>14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26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27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2.5" x14ac:dyDescent="0.2">
      <c r="A50" s="4"/>
      <c r="B50" s="31" t="s">
        <v>34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x14ac:dyDescent="0.2">
      <c r="A52" s="4"/>
      <c r="B52" s="31" t="s">
        <v>15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30"/>
      <c r="B53" s="32"/>
      <c r="C53" s="35"/>
      <c r="D53" s="35"/>
      <c r="E53" s="35"/>
      <c r="F53" s="35"/>
      <c r="G53" s="35"/>
      <c r="H53" s="35"/>
    </row>
    <row r="54" spans="1:8" x14ac:dyDescent="0.2">
      <c r="A54" s="26"/>
      <c r="B54" s="47" t="s">
        <v>53</v>
      </c>
      <c r="C54" s="23">
        <f t="shared" ref="C54:H54" si="9">SUM(C40:C52)</f>
        <v>0</v>
      </c>
      <c r="D54" s="23">
        <f t="shared" si="9"/>
        <v>0</v>
      </c>
      <c r="E54" s="23">
        <f t="shared" si="9"/>
        <v>0</v>
      </c>
      <c r="F54" s="23">
        <f t="shared" si="9"/>
        <v>0</v>
      </c>
      <c r="G54" s="23">
        <f t="shared" si="9"/>
        <v>0</v>
      </c>
      <c r="H54" s="23">
        <f t="shared" si="9"/>
        <v>0</v>
      </c>
    </row>
    <row r="56" spans="1:8" x14ac:dyDescent="0.2">
      <c r="B56" s="1" t="s">
        <v>143</v>
      </c>
    </row>
  </sheetData>
  <sheetProtection formatCells="0" formatColumns="0" formatRows="0" insertRows="0" deleteRows="0" autoFilter="0"/>
  <mergeCells count="12">
    <mergeCell ref="A35:H35"/>
    <mergeCell ref="A36:B38"/>
    <mergeCell ref="C36:G36"/>
    <mergeCell ref="H36:H37"/>
    <mergeCell ref="C23:G23"/>
    <mergeCell ref="H23:H24"/>
    <mergeCell ref="A1:H1"/>
    <mergeCell ref="A3:B5"/>
    <mergeCell ref="A21:H21"/>
    <mergeCell ref="A23:B25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topLeftCell="A13" workbookViewId="0">
      <selection activeCell="B53" sqref="B53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142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1922816.8</v>
      </c>
      <c r="D6" s="15">
        <f t="shared" si="0"/>
        <v>13034.02</v>
      </c>
      <c r="E6" s="15">
        <f t="shared" si="0"/>
        <v>1935850.82</v>
      </c>
      <c r="F6" s="15">
        <f t="shared" si="0"/>
        <v>1643181.56</v>
      </c>
      <c r="G6" s="15">
        <f t="shared" si="0"/>
        <v>1643181.56</v>
      </c>
      <c r="H6" s="15">
        <f t="shared" si="0"/>
        <v>292669.26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1922816.8</v>
      </c>
      <c r="D11" s="15">
        <v>13034.02</v>
      </c>
      <c r="E11" s="15">
        <f t="shared" si="1"/>
        <v>1935850.82</v>
      </c>
      <c r="F11" s="15">
        <v>1643181.56</v>
      </c>
      <c r="G11" s="15">
        <v>1643181.56</v>
      </c>
      <c r="H11" s="15">
        <f t="shared" si="2"/>
        <v>292669.26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29591147.93</v>
      </c>
      <c r="D16" s="15">
        <f t="shared" si="3"/>
        <v>17883314.670000002</v>
      </c>
      <c r="E16" s="15">
        <f t="shared" si="3"/>
        <v>47474462.600000001</v>
      </c>
      <c r="F16" s="15">
        <f t="shared" si="3"/>
        <v>30661085.669999998</v>
      </c>
      <c r="G16" s="15">
        <f t="shared" si="3"/>
        <v>30136321.23</v>
      </c>
      <c r="H16" s="15">
        <f t="shared" si="3"/>
        <v>16813376.930000003</v>
      </c>
    </row>
    <row r="17" spans="1:8" x14ac:dyDescent="0.2">
      <c r="A17" s="38"/>
      <c r="B17" s="42" t="s">
        <v>45</v>
      </c>
      <c r="C17" s="15">
        <v>10648481.960000001</v>
      </c>
      <c r="D17" s="15">
        <v>-1021006.18</v>
      </c>
      <c r="E17" s="15">
        <f>C17+D17</f>
        <v>9627475.7800000012</v>
      </c>
      <c r="F17" s="15">
        <v>7416770.2699999996</v>
      </c>
      <c r="G17" s="15">
        <v>7414247.7000000002</v>
      </c>
      <c r="H17" s="15">
        <f t="shared" ref="H17:H23" si="4">E17-F17</f>
        <v>2210705.5100000016</v>
      </c>
    </row>
    <row r="18" spans="1:8" x14ac:dyDescent="0.2">
      <c r="A18" s="38"/>
      <c r="B18" s="42" t="s">
        <v>28</v>
      </c>
      <c r="C18" s="15">
        <v>18942665.969999999</v>
      </c>
      <c r="D18" s="15">
        <v>18904320.850000001</v>
      </c>
      <c r="E18" s="15">
        <f t="shared" ref="E18:E23" si="5">C18+D18</f>
        <v>37846986.82</v>
      </c>
      <c r="F18" s="15">
        <v>23244315.399999999</v>
      </c>
      <c r="G18" s="15">
        <v>22722073.530000001</v>
      </c>
      <c r="H18" s="15">
        <f t="shared" si="4"/>
        <v>14602671.420000002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848843.33</v>
      </c>
      <c r="D25" s="15">
        <f t="shared" si="6"/>
        <v>18471.310000000001</v>
      </c>
      <c r="E25" s="15">
        <f t="shared" si="6"/>
        <v>867314.64</v>
      </c>
      <c r="F25" s="15">
        <f t="shared" si="6"/>
        <v>746580.97</v>
      </c>
      <c r="G25" s="15">
        <f t="shared" si="6"/>
        <v>746580.97</v>
      </c>
      <c r="H25" s="15">
        <f t="shared" si="6"/>
        <v>120733.67000000004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848843.33</v>
      </c>
      <c r="D31" s="15">
        <v>18471.310000000001</v>
      </c>
      <c r="E31" s="15">
        <f t="shared" si="8"/>
        <v>867314.64</v>
      </c>
      <c r="F31" s="15">
        <v>746580.97</v>
      </c>
      <c r="G31" s="15">
        <v>746580.97</v>
      </c>
      <c r="H31" s="15">
        <f t="shared" si="7"/>
        <v>120733.67000000004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32362808.059999999</v>
      </c>
      <c r="D42" s="23">
        <f t="shared" si="12"/>
        <v>17914820</v>
      </c>
      <c r="E42" s="23">
        <f t="shared" si="12"/>
        <v>50277628.060000002</v>
      </c>
      <c r="F42" s="23">
        <f t="shared" si="12"/>
        <v>33050848.199999996</v>
      </c>
      <c r="G42" s="23">
        <f t="shared" si="12"/>
        <v>32526083.759999998</v>
      </c>
      <c r="H42" s="23">
        <f t="shared" si="12"/>
        <v>17226779.860000007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 t="s">
        <v>143</v>
      </c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2021-02-10T18:44:43Z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